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800" windowHeight="5880" tabRatio="501" activeTab="0"/>
  </bookViews>
  <sheets>
    <sheet name="школи" sheetId="1" r:id="rId1"/>
  </sheets>
  <definedNames>
    <definedName name="_xlnm.Print_Titles" localSheetId="0">'школи'!$30:$30</definedName>
    <definedName name="_xlnm.Print_Area" localSheetId="0">'школи'!$A$1:$E$115</definedName>
  </definedNames>
  <calcPr fullCalcOnLoad="1"/>
</workbook>
</file>

<file path=xl/sharedStrings.xml><?xml version="1.0" encoding="utf-8"?>
<sst xmlns="http://schemas.openxmlformats.org/spreadsheetml/2006/main" count="143" uniqueCount="128">
  <si>
    <t>(найменування міста, району, області)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</si>
  <si>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</si>
  <si>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</si>
  <si>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</si>
  <si>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</si>
  <si>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</si>
  <si>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</si>
  <si>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</si>
  <si>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</si>
  <si>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</si>
  <si>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</si>
  <si>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</si>
  <si>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</si>
  <si>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населенню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</si>
  <si>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</si>
  <si>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</si>
  <si>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Придбання обладнання і предметів довгострокового  користування</t>
  </si>
  <si>
    <t xml:space="preserve">Придбання землі і нематеріальних активів   </t>
  </si>
  <si>
    <t>Капітальні трансферти органам державного управління інших рівнів</t>
  </si>
  <si>
    <t>Код</t>
  </si>
  <si>
    <t>Усього на рік</t>
  </si>
  <si>
    <t>НАХОДЖЕННЯ - усього</t>
  </si>
  <si>
    <t>інші джерела власних находжень бюджетних установ</t>
  </si>
  <si>
    <t>Надходження коштів із спеціального фонду бюджету у т.ч.:</t>
  </si>
  <si>
    <t>(грн.)</t>
  </si>
  <si>
    <t>Надання внутрішніх кредитів</t>
  </si>
  <si>
    <t>Надання кредитів підприємствам, установам, організаціям</t>
  </si>
  <si>
    <t>Надання іншіх внутрішніх кредитів</t>
  </si>
  <si>
    <t>Надання зовніфшніх кредитів</t>
  </si>
  <si>
    <t>(підпис)     (ініціали і прізвище) </t>
  </si>
  <si>
    <t>Головний бухгалтер</t>
  </si>
  <si>
    <t xml:space="preserve">РАЗОМ 
</t>
  </si>
  <si>
    <t>інші находження, у т.ч.</t>
  </si>
  <si>
    <t>інші доходи(розписати за кодами класифікації доходів)</t>
  </si>
  <si>
    <t>фінансування (розписати за кодами класифікації фінансування за типом боргового зобов"язання)</t>
  </si>
  <si>
    <t>ВИДАТКИ  ТА НАДАННЯ КРЕДИТІВ - усього</t>
  </si>
  <si>
    <t>Заробітна плата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</si>
  <si>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</si>
  <si>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</si>
  <si>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</si>
  <si>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</si>
  <si>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</si>
  <si>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</si>
  <si>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</si>
  <si>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</si>
  <si>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</si>
  <si>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</si>
  <si>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Стипендії</t>
  </si>
  <si>
    <t>Капітальні видатки</t>
  </si>
  <si>
    <t>Поточні видатки</t>
  </si>
  <si>
    <t>Будівництво (придбання) житла</t>
  </si>
  <si>
    <t>Капітальний ремонт</t>
  </si>
  <si>
    <t>Капітальний ремонт інших об’єктів</t>
  </si>
  <si>
    <t xml:space="preserve">             (число, місяць, рік) </t>
  </si>
  <si>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</si>
  <si>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</si>
  <si>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</si>
  <si>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</si>
  <si>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</si>
  <si>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</si>
  <si>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М.П.</t>
  </si>
  <si>
    <t>надходження від плати за послуги, що надаються бюджетними установами згідно із законодавством</t>
  </si>
  <si>
    <t>Реконструкція та реставрація</t>
  </si>
  <si>
    <t>Реконструкція пам'яток культури, історії та архітектури</t>
  </si>
  <si>
    <t>02145122 Управління освіти Біляївської РДА</t>
  </si>
  <si>
    <t>(у редакції наказу Міністерства фінансів України</t>
  </si>
  <si>
    <t>Затверджений в сумі:</t>
  </si>
  <si>
    <t>код та назва програмної класифікації видатків та кредитування державного бюджету</t>
  </si>
  <si>
    <t>повернення кредитів до бюджету (розписати за кодами програмної класифікації видатків та кредитування, класифікації кредитування бюджету)</t>
  </si>
  <si>
    <t xml:space="preserve">Оплата праці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</si>
  <si>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</si>
  <si>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</si>
  <si>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</si>
  <si>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</si>
  <si>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</si>
  <si>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</si>
  <si>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</si>
  <si>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</si>
  <si>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</si>
  <si>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</si>
  <si>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</si>
  <si>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</si>
  <si>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</si>
  <si>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Будівництво (придбання)інших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</si>
  <si>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</si>
  <si>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</si>
  <si>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</si>
  <si>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</si>
  <si>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Надання кредитів органам державного управління інших рівнів</t>
  </si>
  <si>
    <t>Нерозподілені видатки</t>
  </si>
  <si>
    <t>січня</t>
  </si>
  <si>
    <t xml:space="preserve">Начальник фінансового управління </t>
  </si>
  <si>
    <t>(посада)</t>
  </si>
  <si>
    <t>(розписати за підгрупами) оренда</t>
  </si>
  <si>
    <t>(розписати за підгрупами) благодійні внески</t>
  </si>
  <si>
    <t>м. Біляївка, Біляївський район, Одеська область</t>
  </si>
  <si>
    <t xml:space="preserve">                                     М.В. Кара</t>
  </si>
  <si>
    <t>(підпис)                          (ініціали і прізвище)</t>
  </si>
  <si>
    <t>(число, місяць, рік)                   М.П.</t>
  </si>
  <si>
    <t xml:space="preserve">                 ПОГОДЖЕНО</t>
  </si>
  <si>
    <t xml:space="preserve">                                              Потелещенко О.М.</t>
  </si>
  <si>
    <t xml:space="preserve">                                                    Паненко А.І.</t>
  </si>
  <si>
    <t>А. К. Жумаділов</t>
  </si>
  <si>
    <t>Оплата енергосервісу</t>
  </si>
  <si>
    <t>В.о. начальника управління освіти</t>
  </si>
  <si>
    <t>Сто сімдесят мільйонів сто п'ять тисяч п'ятсот тридцять  грн., 00 коп.</t>
  </si>
  <si>
    <t>28.01.2002 року №57</t>
  </si>
  <si>
    <t>04.12.2015 № 1118)</t>
  </si>
  <si>
    <t xml:space="preserve"> (сума словами і цифрами)</t>
  </si>
  <si>
    <t>Голова Біляївської районної державної адміністрації</t>
  </si>
  <si>
    <t xml:space="preserve"> на  2017 рік </t>
  </si>
  <si>
    <t>(код за ЄДРПОУ та найменування бюджетної установи)</t>
  </si>
  <si>
    <t>10  Орган з питань освіти і науки, молоді та спорту</t>
  </si>
  <si>
    <t>код та назва відомчої класифікації видатків та кредитування бюджету</t>
  </si>
  <si>
    <t>(код та назва тимчасової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</si>
  <si>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Вид бюджету </t>
    </r>
    <r>
      <rPr>
        <b/>
        <sz val="11"/>
        <rFont val="Times New Roman Cyr"/>
        <family val="0"/>
      </rPr>
      <t xml:space="preserve"> МІСЦЕВИЙ</t>
    </r>
  </si>
  <si>
    <t>Найменування</t>
  </si>
  <si>
    <t>Грошове забезпечення військовослужбовців</t>
  </si>
  <si>
    <t>Оплата водопостачання та водовідведення</t>
  </si>
  <si>
    <t>М. П. ***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</si>
  <si>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</si>
  <si>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** Сума проставляється за кодом відповідно до класифікації кредитування бюджету та не враховується у рядку "НАДХОДЖЕННЯ-усього".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</si>
  <si>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</si>
  <si>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 xml:space="preserve"> КОШТОРИС</t>
  </si>
  <si>
    <t>12 січня 2017 року</t>
  </si>
  <si>
    <t>12</t>
  </si>
  <si>
    <t>"12" січня  2017 року</t>
  </si>
  <si>
    <t>1011020 Надання загальної середньої освіти загальноосвітніми навчальнимизакладами (в т.ч.школою-дитячим садком,інтернатом при школі) спеціалізованими школами,ліцеями,гімназіями, колегіумами 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</si>
</sst>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\ &quot;грн.&quot;"/>
    <numFmt numFmtId="211" formatCode="[$-422]d\ mmmm\ yyyy&quot; р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8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sz val="9"/>
      <name val="Times New Roman Cyr"/>
      <family val="1"/>
    </font>
    <font>
      <sz val="7"/>
      <name val="Times New Roman Cyr"/>
      <family val="1"/>
    </font>
    <font>
      <u val="single"/>
      <sz val="12"/>
      <color indexed="8"/>
      <name val="Times New Roman"/>
      <family val="1"/>
    </font>
    <font>
      <u val="single"/>
      <sz val="11"/>
      <name val="Times New Roman Cyr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" fillId="0" borderId="0" xfId="53" applyFont="1" applyFill="1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/>
      <protection/>
    </xf>
    <xf numFmtId="0" fontId="1" fillId="0" borderId="14" xfId="53" applyFont="1" applyBorder="1" applyAlignment="1">
      <alignment horizontal="centerContinuous"/>
      <protection/>
    </xf>
    <xf numFmtId="0" fontId="18" fillId="0" borderId="15" xfId="53" applyFont="1" applyBorder="1" applyAlignment="1">
      <alignment horizontal="left"/>
      <protection/>
    </xf>
    <xf numFmtId="0" fontId="1" fillId="0" borderId="15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14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14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wrapText="1"/>
      <protection/>
    </xf>
    <xf numFmtId="49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0" xfId="53" applyFont="1" applyBorder="1" applyAlignment="1">
      <alignment horizontal="left"/>
      <protection/>
    </xf>
    <xf numFmtId="0" fontId="9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65" fontId="1" fillId="0" borderId="15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Continuous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6" xfId="53" applyFont="1" applyFill="1" applyBorder="1" applyAlignment="1">
      <alignment/>
      <protection/>
    </xf>
    <xf numFmtId="0" fontId="4" fillId="0" borderId="0" xfId="53" applyFont="1" applyFill="1" applyBorder="1" applyAlignment="1">
      <alignment/>
      <protection/>
    </xf>
    <xf numFmtId="0" fontId="10" fillId="0" borderId="16" xfId="53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0" xfId="53" applyFont="1" applyBorder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53" applyFont="1" applyFill="1" applyAlignment="1">
      <alignment/>
      <protection/>
    </xf>
    <xf numFmtId="2" fontId="24" fillId="0" borderId="0" xfId="53" applyNumberFormat="1" applyFont="1" applyFill="1" applyAlignment="1">
      <alignment horizontal="center" vertical="center" shrinkToFit="1"/>
      <protection/>
    </xf>
    <xf numFmtId="0" fontId="7" fillId="0" borderId="0" xfId="53" applyFont="1" applyFill="1" applyAlignment="1">
      <alignment wrapText="1"/>
      <protection/>
    </xf>
    <xf numFmtId="0" fontId="1" fillId="0" borderId="0" xfId="53" applyFont="1" applyFill="1" applyBorder="1" applyAlignment="1">
      <alignment horizontal="centerContinuous"/>
      <protection/>
    </xf>
    <xf numFmtId="0" fontId="48" fillId="0" borderId="0" xfId="42" applyAlignment="1" applyProtection="1">
      <alignment/>
      <protection/>
    </xf>
    <xf numFmtId="49" fontId="1" fillId="0" borderId="15" xfId="53" applyNumberFormat="1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15" xfId="53" applyFont="1" applyFill="1" applyBorder="1" applyAlignment="1">
      <alignment horizontal="left"/>
      <protection/>
    </xf>
    <xf numFmtId="49" fontId="4" fillId="0" borderId="15" xfId="53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0" fontId="13" fillId="0" borderId="15" xfId="0" applyFont="1" applyBorder="1" applyAlignment="1">
      <alignment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15" xfId="53" applyFont="1" applyFill="1" applyBorder="1" applyAlignment="1">
      <alignment horizontal="center"/>
      <protection/>
    </xf>
    <xf numFmtId="49" fontId="4" fillId="0" borderId="15" xfId="53" applyNumberFormat="1" applyFont="1" applyFill="1" applyBorder="1" applyAlignment="1">
      <alignment horizontal="center" shrinkToFi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wrapText="1"/>
      <protection/>
    </xf>
    <xf numFmtId="0" fontId="10" fillId="0" borderId="0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5" xfId="5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2" fontId="20" fillId="0" borderId="0" xfId="53" applyNumberFormat="1" applyFont="1" applyFill="1" applyAlignment="1">
      <alignment horizontal="center" shrinkToFit="1"/>
      <protection/>
    </xf>
    <xf numFmtId="0" fontId="1" fillId="0" borderId="0" xfId="53" applyFont="1" applyFill="1" applyAlignment="1">
      <alignment horizontal="left"/>
      <protection/>
    </xf>
    <xf numFmtId="0" fontId="17" fillId="0" borderId="0" xfId="53" applyNumberFormat="1" applyFont="1" applyAlignment="1">
      <alignment horizontal="left"/>
      <protection/>
    </xf>
    <xf numFmtId="0" fontId="7" fillId="0" borderId="15" xfId="53" applyFont="1" applyBorder="1" applyAlignment="1">
      <alignment horizontal="center" shrinkToFit="1"/>
      <protection/>
    </xf>
    <xf numFmtId="0" fontId="21" fillId="0" borderId="0" xfId="0" applyFont="1" applyFill="1" applyAlignment="1">
      <alignment horizontal="left" wrapText="1"/>
    </xf>
    <xf numFmtId="0" fontId="3" fillId="0" borderId="0" xfId="53" applyFont="1" applyFill="1" applyAlignment="1">
      <alignment horizontal="center"/>
      <protection/>
    </xf>
    <xf numFmtId="0" fontId="4" fillId="0" borderId="18" xfId="53" applyFont="1" applyFill="1" applyBorder="1" applyAlignment="1">
      <alignment horizontal="left" wrapText="1"/>
      <protection/>
    </xf>
    <xf numFmtId="0" fontId="19" fillId="0" borderId="18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U117"/>
  <sheetViews>
    <sheetView showZeros="0"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61.125" style="4" customWidth="1"/>
    <col min="2" max="2" width="8.75390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2" t="s">
        <v>99</v>
      </c>
      <c r="B1" s="52"/>
      <c r="C1" s="149" t="s">
        <v>54</v>
      </c>
      <c r="D1" s="149"/>
      <c r="E1" s="149"/>
      <c r="F1" s="53"/>
    </row>
    <row r="2" spans="1:47" s="3" customFormat="1" ht="17.25" customHeight="1">
      <c r="A2" s="115" t="s">
        <v>91</v>
      </c>
      <c r="B2" s="52"/>
      <c r="C2" s="149" t="s">
        <v>55</v>
      </c>
      <c r="D2" s="149"/>
      <c r="E2" s="149"/>
      <c r="F2" s="5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3" t="s">
        <v>92</v>
      </c>
      <c r="B3" s="54"/>
      <c r="C3" s="150" t="s">
        <v>106</v>
      </c>
      <c r="D3" s="150"/>
      <c r="E3" s="150"/>
      <c r="F3" s="5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4" t="s">
        <v>96</v>
      </c>
      <c r="B4" s="54"/>
      <c r="C4" s="150" t="s">
        <v>65</v>
      </c>
      <c r="D4" s="150"/>
      <c r="E4" s="150"/>
      <c r="F4" s="5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3" t="s">
        <v>97</v>
      </c>
      <c r="B5" s="54"/>
      <c r="C5" s="150" t="s">
        <v>107</v>
      </c>
      <c r="D5" s="150"/>
      <c r="E5" s="150"/>
      <c r="F5" s="5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2"/>
      <c r="B6" s="117"/>
      <c r="C6" s="118" t="s">
        <v>66</v>
      </c>
      <c r="D6" s="117"/>
      <c r="E6" s="119">
        <f>E32</f>
        <v>170105530</v>
      </c>
      <c r="F6" s="1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9.5" customHeight="1">
      <c r="A7" s="116" t="s">
        <v>124</v>
      </c>
      <c r="B7" s="148" t="s">
        <v>105</v>
      </c>
      <c r="C7" s="148"/>
      <c r="D7" s="148"/>
      <c r="E7" s="148"/>
      <c r="F7" s="12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0" t="s">
        <v>98</v>
      </c>
      <c r="B8" s="121"/>
      <c r="C8" s="121" t="s">
        <v>108</v>
      </c>
      <c r="D8" s="121"/>
      <c r="E8" s="121"/>
      <c r="F8" s="8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2"/>
      <c r="B9" s="151" t="s">
        <v>109</v>
      </c>
      <c r="C9" s="151"/>
      <c r="D9" s="151"/>
      <c r="E9" s="151"/>
      <c r="F9" s="6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6" t="s">
        <v>56</v>
      </c>
      <c r="C10" s="56"/>
      <c r="D10" s="56"/>
      <c r="E10" s="56"/>
      <c r="F10" s="5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7"/>
      <c r="B11" s="57"/>
      <c r="C11" s="58"/>
      <c r="D11" s="136" t="s">
        <v>102</v>
      </c>
      <c r="E11" s="136"/>
      <c r="F11" s="5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2"/>
      <c r="B12" s="56" t="s">
        <v>57</v>
      </c>
      <c r="C12" s="56"/>
      <c r="D12" s="56" t="s">
        <v>58</v>
      </c>
      <c r="E12" s="56"/>
      <c r="F12" s="5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7"/>
      <c r="B13" s="123" t="s">
        <v>125</v>
      </c>
      <c r="C13" s="58" t="s">
        <v>90</v>
      </c>
      <c r="D13" s="76">
        <v>2017</v>
      </c>
      <c r="E13" s="59"/>
      <c r="F13" s="5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0"/>
      <c r="C14" s="61" t="s">
        <v>59</v>
      </c>
      <c r="D14" s="61"/>
      <c r="E14" s="62" t="s">
        <v>60</v>
      </c>
      <c r="F14" s="5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6" customHeight="1">
      <c r="A15" s="1"/>
      <c r="B15" s="60"/>
      <c r="C15" s="62"/>
      <c r="D15" s="62"/>
      <c r="E15" s="62"/>
      <c r="F15" s="5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41" t="s">
        <v>123</v>
      </c>
      <c r="B16" s="142"/>
      <c r="C16" s="142"/>
      <c r="D16" s="142"/>
      <c r="E16" s="142"/>
      <c r="F16" s="53"/>
    </row>
    <row r="17" spans="1:47" s="9" customFormat="1" ht="13.5" customHeight="1">
      <c r="A17" s="153" t="s">
        <v>110</v>
      </c>
      <c r="B17" s="153"/>
      <c r="C17" s="153"/>
      <c r="D17" s="153"/>
      <c r="E17" s="153"/>
      <c r="F17" s="6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39" t="s">
        <v>64</v>
      </c>
      <c r="B18" s="139"/>
      <c r="C18" s="139"/>
      <c r="D18" s="139"/>
      <c r="E18" s="139"/>
      <c r="F18" s="6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4" t="s">
        <v>111</v>
      </c>
      <c r="B19" s="64"/>
      <c r="C19" s="64"/>
      <c r="D19" s="64"/>
      <c r="E19" s="64"/>
      <c r="F19" s="6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5" customHeight="1">
      <c r="A20" s="139" t="s">
        <v>95</v>
      </c>
      <c r="B20" s="139"/>
      <c r="C20" s="139"/>
      <c r="D20" s="139"/>
      <c r="E20" s="139"/>
      <c r="F20" s="6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1.25" customHeight="1">
      <c r="A21" s="65" t="s">
        <v>0</v>
      </c>
      <c r="B21" s="65"/>
      <c r="C21" s="65"/>
      <c r="D21" s="65"/>
      <c r="E21" s="65"/>
      <c r="F21" s="6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2" customHeight="1">
      <c r="A22" s="144" t="s">
        <v>115</v>
      </c>
      <c r="B22" s="145"/>
      <c r="C22" s="145"/>
      <c r="D22" s="145"/>
      <c r="E22" s="145"/>
      <c r="F22" s="6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27" t="s">
        <v>113</v>
      </c>
      <c r="B23" s="127"/>
      <c r="C23" s="140" t="s">
        <v>112</v>
      </c>
      <c r="D23" s="140"/>
      <c r="E23" s="140"/>
      <c r="F23" s="6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27" t="s">
        <v>67</v>
      </c>
      <c r="B24" s="127"/>
      <c r="C24" s="128"/>
      <c r="D24" s="127"/>
      <c r="E24" s="127"/>
      <c r="F24" s="6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3.5" customHeight="1">
      <c r="A25" s="154" t="s">
        <v>114</v>
      </c>
      <c r="B25" s="154"/>
      <c r="C25" s="154"/>
      <c r="D25" s="154"/>
      <c r="E25" s="154"/>
      <c r="F25" s="147"/>
      <c r="G25" s="147"/>
      <c r="H25" s="147"/>
      <c r="I25" s="14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45.75" customHeight="1">
      <c r="A26" s="155" t="s">
        <v>127</v>
      </c>
      <c r="B26" s="155"/>
      <c r="C26" s="155"/>
      <c r="D26" s="155"/>
      <c r="E26" s="155"/>
    </row>
    <row r="27" spans="1:5" ht="13.5" customHeight="1">
      <c r="A27" s="124"/>
      <c r="B27" s="125"/>
      <c r="C27" s="125"/>
      <c r="D27" s="125"/>
      <c r="E27" s="126" t="s">
        <v>24</v>
      </c>
    </row>
    <row r="28" spans="1:9" s="6" customFormat="1" ht="12.75" customHeight="1">
      <c r="A28" s="137" t="s">
        <v>116</v>
      </c>
      <c r="B28" s="137" t="s">
        <v>19</v>
      </c>
      <c r="C28" s="27" t="s">
        <v>20</v>
      </c>
      <c r="D28" s="35"/>
      <c r="E28" s="146" t="s">
        <v>31</v>
      </c>
      <c r="H28" s="70"/>
      <c r="I28" s="69"/>
    </row>
    <row r="29" spans="1:11" s="6" customFormat="1" ht="24.75" customHeight="1">
      <c r="A29" s="138"/>
      <c r="B29" s="138"/>
      <c r="C29" s="26" t="s">
        <v>1</v>
      </c>
      <c r="D29" s="36" t="s">
        <v>2</v>
      </c>
      <c r="E29" s="146"/>
      <c r="F29" s="79"/>
      <c r="G29" s="79"/>
      <c r="H29" s="79"/>
      <c r="I29" s="79"/>
      <c r="J29" s="79"/>
      <c r="K29" s="53"/>
    </row>
    <row r="30" spans="1:47" s="11" customFormat="1" ht="12" customHeight="1">
      <c r="A30" s="11">
        <v>1</v>
      </c>
      <c r="B30" s="11">
        <v>2</v>
      </c>
      <c r="C30" s="11">
        <v>3</v>
      </c>
      <c r="D30" s="78">
        <v>4</v>
      </c>
      <c r="E30" s="11">
        <v>5</v>
      </c>
      <c r="F30" s="65"/>
      <c r="G30" s="65"/>
      <c r="H30" s="65"/>
      <c r="I30" s="65"/>
      <c r="J30" s="65"/>
      <c r="K30" s="6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0" t="s">
        <v>4</v>
      </c>
      <c r="E31" s="20" t="s">
        <v>4</v>
      </c>
      <c r="F31" s="143"/>
      <c r="G31" s="143"/>
      <c r="H31" s="143"/>
      <c r="I31" s="143"/>
      <c r="J31" s="143"/>
      <c r="K31" s="14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3.5" customHeight="1">
      <c r="A32" s="21" t="s">
        <v>21</v>
      </c>
      <c r="B32" s="74" t="s">
        <v>4</v>
      </c>
      <c r="C32" s="95">
        <f>C33+C34</f>
        <v>169849730</v>
      </c>
      <c r="D32" s="95">
        <f>D34</f>
        <v>255800</v>
      </c>
      <c r="E32" s="95">
        <f>C32+D32</f>
        <v>170105530</v>
      </c>
      <c r="F32" s="65"/>
      <c r="G32" s="65"/>
      <c r="H32" s="65"/>
      <c r="I32" s="65"/>
      <c r="J32" s="65"/>
      <c r="K32" s="6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.75" customHeight="1">
      <c r="A33" s="22" t="s">
        <v>5</v>
      </c>
      <c r="B33" s="16" t="s">
        <v>4</v>
      </c>
      <c r="C33" s="96">
        <f>C43</f>
        <v>169849730</v>
      </c>
      <c r="D33" s="97" t="s">
        <v>4</v>
      </c>
      <c r="E33" s="95">
        <f>C33</f>
        <v>169849730</v>
      </c>
      <c r="F33" s="83"/>
      <c r="G33" s="67"/>
      <c r="H33" s="67"/>
      <c r="I33" s="67"/>
      <c r="J33" s="67"/>
      <c r="K33" s="63"/>
    </row>
    <row r="34" spans="1:11" s="9" customFormat="1" ht="15" customHeight="1">
      <c r="A34" s="22" t="s">
        <v>23</v>
      </c>
      <c r="B34" s="16" t="s">
        <v>4</v>
      </c>
      <c r="C34" s="98"/>
      <c r="D34" s="99">
        <f>D35+D37+D41</f>
        <v>255800</v>
      </c>
      <c r="E34" s="100">
        <f>C34+D34</f>
        <v>255800</v>
      </c>
      <c r="F34" s="65"/>
      <c r="G34" s="65"/>
      <c r="H34" s="65"/>
      <c r="I34" s="65"/>
      <c r="J34" s="65"/>
      <c r="K34" s="63"/>
    </row>
    <row r="35" spans="1:47" s="9" customFormat="1" ht="29.25" customHeight="1">
      <c r="A35" s="49" t="s">
        <v>61</v>
      </c>
      <c r="B35" s="16">
        <v>25010000</v>
      </c>
      <c r="C35" s="97" t="s">
        <v>4</v>
      </c>
      <c r="D35" s="99">
        <f>D36</f>
        <v>250000</v>
      </c>
      <c r="E35" s="100">
        <f aca="true" t="shared" si="0" ref="E35:E42">D35</f>
        <v>250000</v>
      </c>
      <c r="F35" s="81"/>
      <c r="G35" s="82"/>
      <c r="H35" s="82"/>
      <c r="I35" s="82"/>
      <c r="J35" s="82"/>
      <c r="K35" s="6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2" customHeight="1">
      <c r="A36" s="37" t="s">
        <v>93</v>
      </c>
      <c r="B36" s="16">
        <v>25010300</v>
      </c>
      <c r="C36" s="101"/>
      <c r="D36" s="103">
        <v>250000</v>
      </c>
      <c r="E36" s="100">
        <f t="shared" si="0"/>
        <v>250000</v>
      </c>
      <c r="F36" s="66"/>
      <c r="G36" s="66"/>
      <c r="H36" s="66"/>
      <c r="I36" s="66"/>
      <c r="J36" s="66"/>
      <c r="K36" s="6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20.25" customHeight="1">
      <c r="A37" s="49" t="s">
        <v>22</v>
      </c>
      <c r="B37" s="16">
        <v>25020000</v>
      </c>
      <c r="C37" s="97" t="s">
        <v>4</v>
      </c>
      <c r="D37" s="99">
        <v>5800</v>
      </c>
      <c r="E37" s="100">
        <f t="shared" si="0"/>
        <v>5800</v>
      </c>
      <c r="F37" s="66"/>
      <c r="G37" s="66"/>
      <c r="H37" s="66"/>
      <c r="I37" s="66"/>
      <c r="J37" s="66"/>
      <c r="K37" s="6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6.5" customHeight="1">
      <c r="A38" s="37" t="s">
        <v>94</v>
      </c>
      <c r="B38" s="16">
        <v>25020100</v>
      </c>
      <c r="C38" s="101"/>
      <c r="D38" s="98">
        <v>5800</v>
      </c>
      <c r="E38" s="100">
        <f t="shared" si="0"/>
        <v>5800</v>
      </c>
      <c r="F38" s="66"/>
      <c r="G38" s="66"/>
      <c r="H38" s="66"/>
      <c r="I38" s="66"/>
      <c r="J38" s="66"/>
      <c r="K38" s="6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2" customHeight="1">
      <c r="A39" s="49" t="s">
        <v>32</v>
      </c>
      <c r="B39" s="16"/>
      <c r="C39" s="97" t="s">
        <v>4</v>
      </c>
      <c r="D39" s="98"/>
      <c r="E39" s="100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49" t="s">
        <v>33</v>
      </c>
      <c r="B40" s="16"/>
      <c r="C40" s="97" t="s">
        <v>4</v>
      </c>
      <c r="D40" s="98"/>
      <c r="E40" s="100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21" customHeight="1">
      <c r="A41" s="49" t="s">
        <v>34</v>
      </c>
      <c r="B41" s="16"/>
      <c r="C41" s="97" t="s">
        <v>4</v>
      </c>
      <c r="D41" s="98"/>
      <c r="E41" s="100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1.25" customHeight="1">
      <c r="A42" s="49" t="s">
        <v>68</v>
      </c>
      <c r="B42" s="16"/>
      <c r="C42" s="97" t="s">
        <v>4</v>
      </c>
      <c r="D42" s="98"/>
      <c r="E42" s="100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35</v>
      </c>
      <c r="B43" s="74" t="s">
        <v>4</v>
      </c>
      <c r="C43" s="102">
        <f>C44+C78+C98+C103</f>
        <v>169849730</v>
      </c>
      <c r="D43" s="102">
        <f>D44+D78+D98+D103</f>
        <v>255800</v>
      </c>
      <c r="E43" s="102">
        <f aca="true" t="shared" si="1" ref="E43:E103">C43+D43</f>
        <v>170105530</v>
      </c>
      <c r="F43" s="14"/>
      <c r="G43" s="14"/>
      <c r="H43" s="4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2">
        <f>C45+C48+C49+C77+C73</f>
        <v>169849730</v>
      </c>
      <c r="D44" s="102">
        <f>D45+D48+D49+D77+D73</f>
        <v>163300</v>
      </c>
      <c r="E44" s="102">
        <f t="shared" si="1"/>
        <v>170013030</v>
      </c>
      <c r="F44" s="14"/>
      <c r="G44" s="14"/>
      <c r="H44" s="4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10" customFormat="1" ht="15">
      <c r="A45" s="84" t="s">
        <v>69</v>
      </c>
      <c r="B45" s="19">
        <v>2110</v>
      </c>
      <c r="C45" s="102">
        <f>C46</f>
        <v>119400080</v>
      </c>
      <c r="D45" s="102">
        <f>D46+D47</f>
        <v>0</v>
      </c>
      <c r="E45" s="102">
        <f t="shared" si="1"/>
        <v>119400080</v>
      </c>
      <c r="F45" s="28"/>
      <c r="G45" s="28"/>
      <c r="H45" s="4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</row>
    <row r="46" spans="1:47" s="12" customFormat="1" ht="15">
      <c r="A46" s="37" t="s">
        <v>36</v>
      </c>
      <c r="B46" s="16">
        <v>2111</v>
      </c>
      <c r="C46" s="102">
        <v>119400080</v>
      </c>
      <c r="D46" s="99"/>
      <c r="E46" s="102">
        <f t="shared" si="1"/>
        <v>119400080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 s="12" customFormat="1" ht="15">
      <c r="A47" s="22" t="s">
        <v>117</v>
      </c>
      <c r="B47" s="16">
        <v>2112</v>
      </c>
      <c r="C47" s="99">
        <v>0</v>
      </c>
      <c r="D47" s="99"/>
      <c r="E47" s="102">
        <f t="shared" si="1"/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9" customFormat="1" ht="15">
      <c r="A48" s="85" t="s">
        <v>70</v>
      </c>
      <c r="B48" s="73">
        <v>2120</v>
      </c>
      <c r="C48" s="99">
        <v>26268020</v>
      </c>
      <c r="D48" s="99">
        <v>0</v>
      </c>
      <c r="E48" s="102">
        <f t="shared" si="1"/>
        <v>26268020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s="12" customFormat="1" ht="15">
      <c r="A49" s="85" t="s">
        <v>71</v>
      </c>
      <c r="B49" s="73">
        <v>2200</v>
      </c>
      <c r="C49" s="102">
        <f>SUM(C50+C51+C52+C53+C54+C55+C56)</f>
        <v>24006630</v>
      </c>
      <c r="D49" s="102">
        <f>SUM(D50+D51+D52+D53)</f>
        <v>153300</v>
      </c>
      <c r="E49" s="102">
        <f t="shared" si="1"/>
        <v>24159930</v>
      </c>
      <c r="F49" s="29"/>
      <c r="G49" s="29"/>
      <c r="H49" s="44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 s="9" customFormat="1" ht="15">
      <c r="A50" s="41" t="s">
        <v>72</v>
      </c>
      <c r="B50" s="16">
        <v>2210</v>
      </c>
      <c r="C50" s="96">
        <v>8921130</v>
      </c>
      <c r="D50" s="96">
        <v>102300</v>
      </c>
      <c r="E50" s="102">
        <f t="shared" si="1"/>
        <v>9023430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s="9" customFormat="1" ht="15">
      <c r="A51" s="22" t="s">
        <v>37</v>
      </c>
      <c r="B51" s="16">
        <v>2220</v>
      </c>
      <c r="C51" s="96">
        <v>98300</v>
      </c>
      <c r="D51" s="96"/>
      <c r="E51" s="102">
        <f t="shared" si="1"/>
        <v>98300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2230</v>
      </c>
      <c r="C52" s="96">
        <v>0</v>
      </c>
      <c r="D52" s="96"/>
      <c r="E52" s="102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94">
        <v>2240</v>
      </c>
      <c r="C53" s="96">
        <v>4000100</v>
      </c>
      <c r="D53" s="96">
        <v>51000</v>
      </c>
      <c r="E53" s="102">
        <f t="shared" si="1"/>
        <v>4051100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41" t="s">
        <v>6</v>
      </c>
      <c r="B54" s="94">
        <v>2250</v>
      </c>
      <c r="C54" s="96">
        <v>59700</v>
      </c>
      <c r="D54" s="103"/>
      <c r="E54" s="102">
        <f t="shared" si="1"/>
        <v>59700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75" t="s">
        <v>73</v>
      </c>
      <c r="B55" s="94">
        <v>2260</v>
      </c>
      <c r="C55" s="103">
        <v>0</v>
      </c>
      <c r="D55" s="103"/>
      <c r="E55" s="102">
        <f t="shared" si="1"/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87" t="s">
        <v>7</v>
      </c>
      <c r="B56" s="74">
        <v>2270</v>
      </c>
      <c r="C56" s="102">
        <f>SUM(C57+C58+C59+C60+C61)</f>
        <v>10927400</v>
      </c>
      <c r="D56" s="102">
        <f>SUM(D57+D58+D59+D60+D61)</f>
        <v>0</v>
      </c>
      <c r="E56" s="102">
        <f t="shared" si="1"/>
        <v>10927400</v>
      </c>
      <c r="F56" s="14"/>
      <c r="G56" s="14"/>
      <c r="H56" s="4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10" customFormat="1" ht="15.75">
      <c r="A57" s="88" t="s">
        <v>40</v>
      </c>
      <c r="B57" s="16">
        <v>2271</v>
      </c>
      <c r="C57" s="99">
        <v>2981500</v>
      </c>
      <c r="D57" s="103"/>
      <c r="E57" s="102">
        <f t="shared" si="1"/>
        <v>2981500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s="10" customFormat="1" ht="15">
      <c r="A58" s="84" t="s">
        <v>118</v>
      </c>
      <c r="B58" s="16">
        <v>2272</v>
      </c>
      <c r="C58" s="99">
        <v>139050</v>
      </c>
      <c r="D58" s="96"/>
      <c r="E58" s="102">
        <f t="shared" si="1"/>
        <v>139050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.75">
      <c r="A59" s="84" t="s">
        <v>41</v>
      </c>
      <c r="B59" s="16">
        <v>2273</v>
      </c>
      <c r="C59" s="99">
        <v>1796120</v>
      </c>
      <c r="D59" s="96"/>
      <c r="E59" s="102">
        <f t="shared" si="1"/>
        <v>1796120</v>
      </c>
      <c r="F59" s="42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9" customFormat="1" ht="15.75">
      <c r="A60" s="84" t="s">
        <v>42</v>
      </c>
      <c r="B60" s="16">
        <v>2274</v>
      </c>
      <c r="C60" s="99">
        <v>4243130</v>
      </c>
      <c r="D60" s="96"/>
      <c r="E60" s="102">
        <f t="shared" si="1"/>
        <v>4243130</v>
      </c>
      <c r="F60" s="4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s="9" customFormat="1" ht="15">
      <c r="A61" s="84" t="s">
        <v>43</v>
      </c>
      <c r="B61" s="16">
        <v>2275</v>
      </c>
      <c r="C61" s="99">
        <v>1767600</v>
      </c>
      <c r="D61" s="103"/>
      <c r="E61" s="102">
        <f t="shared" si="1"/>
        <v>1767600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" hidden="1">
      <c r="A62" s="84" t="s">
        <v>103</v>
      </c>
      <c r="B62" s="16">
        <v>2276</v>
      </c>
      <c r="C62" s="99"/>
      <c r="D62" s="103"/>
      <c r="E62" s="102"/>
      <c r="F62" s="14"/>
      <c r="G62" s="14"/>
      <c r="H62" s="122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30">
      <c r="A63" s="41" t="s">
        <v>74</v>
      </c>
      <c r="B63" s="94">
        <v>2280</v>
      </c>
      <c r="C63" s="95">
        <f>C64+C65</f>
        <v>0</v>
      </c>
      <c r="D63" s="95">
        <f>D64+D65</f>
        <v>0</v>
      </c>
      <c r="E63" s="102">
        <f t="shared" si="1"/>
        <v>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84" t="s">
        <v>44</v>
      </c>
      <c r="B64" s="16">
        <v>2281</v>
      </c>
      <c r="C64" s="99"/>
      <c r="D64" s="103"/>
      <c r="E64" s="102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4" t="s">
        <v>45</v>
      </c>
      <c r="B65" s="16">
        <v>2282</v>
      </c>
      <c r="C65" s="99"/>
      <c r="D65" s="103"/>
      <c r="E65" s="102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15">
      <c r="A66" s="85" t="s">
        <v>75</v>
      </c>
      <c r="B66" s="73">
        <v>2400</v>
      </c>
      <c r="C66" s="99">
        <f>C67+C68</f>
        <v>0</v>
      </c>
      <c r="D66" s="99">
        <f>D67+D68</f>
        <v>0</v>
      </c>
      <c r="E66" s="102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41" t="s">
        <v>76</v>
      </c>
      <c r="B67" s="16">
        <v>2410</v>
      </c>
      <c r="C67" s="99"/>
      <c r="D67" s="103"/>
      <c r="E67" s="102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77</v>
      </c>
      <c r="B68" s="16">
        <v>2420</v>
      </c>
      <c r="C68" s="99"/>
      <c r="D68" s="103"/>
      <c r="E68" s="102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10" customFormat="1" ht="15">
      <c r="A69" s="85" t="s">
        <v>78</v>
      </c>
      <c r="B69" s="73">
        <v>2600</v>
      </c>
      <c r="C69" s="103">
        <f>C70+C71+C72</f>
        <v>0</v>
      </c>
      <c r="D69" s="103">
        <f>D70+D71+D72</f>
        <v>0</v>
      </c>
      <c r="E69" s="102">
        <f t="shared" si="1"/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47" s="12" customFormat="1" ht="30">
      <c r="A70" s="24" t="s">
        <v>14</v>
      </c>
      <c r="B70" s="19">
        <v>2610</v>
      </c>
      <c r="C70" s="99"/>
      <c r="D70" s="99"/>
      <c r="E70" s="102">
        <f t="shared" si="1"/>
        <v>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 s="12" customFormat="1" ht="31.5">
      <c r="A71" s="30" t="s">
        <v>15</v>
      </c>
      <c r="B71" s="19">
        <v>2620</v>
      </c>
      <c r="C71" s="99"/>
      <c r="D71" s="99"/>
      <c r="E71" s="102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0" customFormat="1" ht="31.5">
      <c r="A72" s="30" t="s">
        <v>79</v>
      </c>
      <c r="B72" s="19">
        <v>2630</v>
      </c>
      <c r="C72" s="104"/>
      <c r="D72" s="104"/>
      <c r="E72" s="102">
        <f t="shared" si="1"/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</row>
    <row r="73" spans="1:47" s="10" customFormat="1" ht="15.75">
      <c r="A73" s="89" t="s">
        <v>80</v>
      </c>
      <c r="B73" s="74">
        <v>2700</v>
      </c>
      <c r="C73" s="95">
        <f>C74+C75+C76</f>
        <v>0</v>
      </c>
      <c r="D73" s="95">
        <f>D74+D75+D76</f>
        <v>0</v>
      </c>
      <c r="E73" s="102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" customHeight="1">
      <c r="A74" s="22" t="s">
        <v>46</v>
      </c>
      <c r="B74" s="16">
        <v>2710</v>
      </c>
      <c r="C74" s="103"/>
      <c r="D74" s="103"/>
      <c r="E74" s="102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>
      <c r="A75" s="22" t="s">
        <v>47</v>
      </c>
      <c r="B75" s="16">
        <v>2720</v>
      </c>
      <c r="C75" s="103"/>
      <c r="D75" s="103"/>
      <c r="E75" s="102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9" customFormat="1" ht="15">
      <c r="A76" s="22" t="s">
        <v>81</v>
      </c>
      <c r="B76" s="16">
        <v>2730</v>
      </c>
      <c r="C76" s="103"/>
      <c r="D76" s="103"/>
      <c r="E76" s="102">
        <f t="shared" si="1"/>
        <v>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s="9" customFormat="1" ht="15">
      <c r="A77" s="87" t="s">
        <v>82</v>
      </c>
      <c r="B77" s="74">
        <v>2800</v>
      </c>
      <c r="C77" s="99">
        <v>175000</v>
      </c>
      <c r="D77" s="99">
        <v>10000</v>
      </c>
      <c r="E77" s="102">
        <f t="shared" si="1"/>
        <v>185000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 customHeight="1">
      <c r="A78" s="91" t="s">
        <v>48</v>
      </c>
      <c r="B78" s="74">
        <v>3000</v>
      </c>
      <c r="C78" s="102">
        <f>C79+C93</f>
        <v>0</v>
      </c>
      <c r="D78" s="102">
        <f>D79+D93</f>
        <v>92500</v>
      </c>
      <c r="E78" s="102">
        <f t="shared" si="1"/>
        <v>92500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>
      <c r="A79" s="23" t="s">
        <v>8</v>
      </c>
      <c r="B79" s="74">
        <v>3100</v>
      </c>
      <c r="C79" s="105">
        <f>C80+C81+C84+C87+C91+C92</f>
        <v>0</v>
      </c>
      <c r="D79" s="105">
        <v>92500</v>
      </c>
      <c r="E79" s="102">
        <f t="shared" si="1"/>
        <v>92500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10" customFormat="1" ht="33" customHeight="1">
      <c r="A80" s="32" t="s">
        <v>16</v>
      </c>
      <c r="B80" s="94">
        <v>3110</v>
      </c>
      <c r="C80" s="96"/>
      <c r="D80" s="96">
        <v>92500</v>
      </c>
      <c r="E80" s="102">
        <f t="shared" si="1"/>
        <v>92500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</row>
    <row r="81" spans="1:47" s="12" customFormat="1" ht="15">
      <c r="A81" s="41" t="s">
        <v>9</v>
      </c>
      <c r="B81" s="94">
        <v>3120</v>
      </c>
      <c r="C81" s="95">
        <f>C82+C83</f>
        <v>0</v>
      </c>
      <c r="D81" s="102"/>
      <c r="E81" s="102">
        <f t="shared" si="1"/>
        <v>0</v>
      </c>
      <c r="F81" s="3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47" s="13" customFormat="1" ht="15">
      <c r="A82" s="86" t="s">
        <v>50</v>
      </c>
      <c r="B82" s="93">
        <v>3121</v>
      </c>
      <c r="C82" s="106"/>
      <c r="D82" s="96"/>
      <c r="E82" s="102">
        <f t="shared" si="1"/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s="9" customFormat="1" ht="15">
      <c r="A83" s="86" t="s">
        <v>83</v>
      </c>
      <c r="B83" s="93">
        <v>3122</v>
      </c>
      <c r="C83" s="103"/>
      <c r="D83" s="96"/>
      <c r="E83" s="102">
        <f t="shared" si="1"/>
        <v>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 s="9" customFormat="1" ht="15">
      <c r="A84" s="41" t="s">
        <v>51</v>
      </c>
      <c r="B84" s="93">
        <v>3130</v>
      </c>
      <c r="C84" s="107">
        <f>SUM(C85+C86)</f>
        <v>0</v>
      </c>
      <c r="D84" s="102">
        <f>SUM(D85+D86)</f>
        <v>0</v>
      </c>
      <c r="E84" s="102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10" customFormat="1" ht="15">
      <c r="A85" s="86" t="s">
        <v>84</v>
      </c>
      <c r="B85" s="16">
        <v>3131</v>
      </c>
      <c r="C85" s="103"/>
      <c r="D85" s="96"/>
      <c r="E85" s="102">
        <f t="shared" si="1"/>
        <v>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</row>
    <row r="86" spans="1:47" s="9" customFormat="1" ht="15">
      <c r="A86" s="86" t="s">
        <v>52</v>
      </c>
      <c r="B86" s="16">
        <v>3132</v>
      </c>
      <c r="C86" s="103"/>
      <c r="D86" s="96"/>
      <c r="E86" s="102">
        <f t="shared" si="1"/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s="9" customFormat="1" ht="15">
      <c r="A87" s="75" t="s">
        <v>62</v>
      </c>
      <c r="B87" s="16">
        <v>3140</v>
      </c>
      <c r="C87" s="103">
        <f>C88+C89+C90</f>
        <v>0</v>
      </c>
      <c r="D87" s="103">
        <f>D88+D89+D90</f>
        <v>0</v>
      </c>
      <c r="E87" s="102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86" t="s">
        <v>85</v>
      </c>
      <c r="B88" s="16">
        <v>3141</v>
      </c>
      <c r="C88" s="103"/>
      <c r="D88" s="96"/>
      <c r="E88" s="102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6" t="s">
        <v>86</v>
      </c>
      <c r="B89" s="16">
        <v>3142</v>
      </c>
      <c r="C89" s="103"/>
      <c r="D89" s="96"/>
      <c r="E89" s="102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6" t="s">
        <v>63</v>
      </c>
      <c r="B90" s="16">
        <v>3143</v>
      </c>
      <c r="C90" s="103"/>
      <c r="D90" s="96"/>
      <c r="E90" s="102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41" t="s">
        <v>10</v>
      </c>
      <c r="B91" s="94">
        <v>3150</v>
      </c>
      <c r="C91" s="103">
        <v>0</v>
      </c>
      <c r="D91" s="103">
        <v>0</v>
      </c>
      <c r="E91" s="102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17</v>
      </c>
      <c r="B92" s="94">
        <v>3160</v>
      </c>
      <c r="C92" s="103">
        <v>0</v>
      </c>
      <c r="D92" s="103">
        <v>0</v>
      </c>
      <c r="E92" s="102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10" customFormat="1" ht="15">
      <c r="A93" s="23" t="s">
        <v>11</v>
      </c>
      <c r="B93" s="7">
        <v>3200</v>
      </c>
      <c r="C93" s="104">
        <f>C94+C95+C96+C97</f>
        <v>0</v>
      </c>
      <c r="D93" s="104">
        <f>D94+D95+D96+D97</f>
        <v>0</v>
      </c>
      <c r="E93" s="102">
        <f t="shared" si="1"/>
        <v>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</row>
    <row r="94" spans="1:47" s="9" customFormat="1" ht="15">
      <c r="A94" s="22" t="s">
        <v>12</v>
      </c>
      <c r="B94" s="16">
        <v>3210</v>
      </c>
      <c r="C94" s="103"/>
      <c r="D94" s="103"/>
      <c r="E94" s="102">
        <f t="shared" si="1"/>
        <v>0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s="9" customFormat="1" ht="16.5" customHeight="1">
      <c r="A95" s="31" t="s">
        <v>18</v>
      </c>
      <c r="B95" s="16">
        <v>3220</v>
      </c>
      <c r="C95" s="108"/>
      <c r="D95" s="103"/>
      <c r="E95" s="102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30">
      <c r="A96" s="22" t="s">
        <v>87</v>
      </c>
      <c r="B96" s="16">
        <v>3230</v>
      </c>
      <c r="C96" s="103"/>
      <c r="D96" s="103"/>
      <c r="E96" s="102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16.5" customHeight="1">
      <c r="A97" s="22" t="s">
        <v>13</v>
      </c>
      <c r="B97" s="16">
        <v>3240</v>
      </c>
      <c r="C97" s="103"/>
      <c r="D97" s="103"/>
      <c r="E97" s="102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13" customFormat="1" ht="14.25">
      <c r="A98" s="90" t="s">
        <v>25</v>
      </c>
      <c r="B98" s="40">
        <v>4110</v>
      </c>
      <c r="C98" s="109">
        <f>C99+C100+C101</f>
        <v>0</v>
      </c>
      <c r="D98" s="109">
        <f>D99+D100+D101</f>
        <v>0</v>
      </c>
      <c r="E98" s="102">
        <f t="shared" si="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1:47" s="13" customFormat="1" ht="31.5" customHeight="1">
      <c r="A99" s="49" t="s">
        <v>88</v>
      </c>
      <c r="B99" s="39">
        <v>4111</v>
      </c>
      <c r="C99" s="110"/>
      <c r="D99" s="106"/>
      <c r="E99" s="102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15">
      <c r="A100" s="84" t="s">
        <v>26</v>
      </c>
      <c r="B100" s="39">
        <v>4112</v>
      </c>
      <c r="C100" s="110"/>
      <c r="D100" s="106"/>
      <c r="E100" s="102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4" t="s">
        <v>27</v>
      </c>
      <c r="B101" s="39">
        <v>4113</v>
      </c>
      <c r="C101" s="110"/>
      <c r="D101" s="106"/>
      <c r="E101" s="102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4.25">
      <c r="A102" s="90" t="s">
        <v>28</v>
      </c>
      <c r="B102" s="40">
        <v>4210</v>
      </c>
      <c r="C102" s="110"/>
      <c r="D102" s="106"/>
      <c r="E102" s="102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5" ht="13.5" customHeight="1">
      <c r="A103" s="92" t="s">
        <v>89</v>
      </c>
      <c r="B103" s="71">
        <v>9000</v>
      </c>
      <c r="C103" s="103"/>
      <c r="D103" s="103"/>
      <c r="E103" s="102">
        <f t="shared" si="1"/>
        <v>0</v>
      </c>
    </row>
    <row r="104" spans="1:5" ht="13.5" customHeight="1">
      <c r="A104" s="131"/>
      <c r="B104" s="132"/>
      <c r="C104" s="133"/>
      <c r="D104" s="133"/>
      <c r="E104" s="134"/>
    </row>
    <row r="105" spans="1:5" s="47" customFormat="1" ht="14.25" customHeight="1">
      <c r="A105" s="46" t="s">
        <v>104</v>
      </c>
      <c r="B105" s="135" t="s">
        <v>101</v>
      </c>
      <c r="C105" s="135"/>
      <c r="D105" s="135"/>
      <c r="E105" s="135"/>
    </row>
    <row r="106" spans="1:5" s="47" customFormat="1" ht="10.5" customHeight="1">
      <c r="A106" s="46"/>
      <c r="B106" s="156" t="s">
        <v>29</v>
      </c>
      <c r="C106" s="156"/>
      <c r="D106" s="156"/>
      <c r="E106" s="156"/>
    </row>
    <row r="107" spans="1:5" s="47" customFormat="1" ht="15.75">
      <c r="A107" s="46" t="s">
        <v>30</v>
      </c>
      <c r="B107" s="135" t="s">
        <v>100</v>
      </c>
      <c r="C107" s="135"/>
      <c r="D107" s="135"/>
      <c r="E107" s="135"/>
    </row>
    <row r="108" spans="1:5" s="47" customFormat="1" ht="13.5" customHeight="1">
      <c r="A108" s="48"/>
      <c r="B108" s="156" t="s">
        <v>29</v>
      </c>
      <c r="C108" s="156"/>
      <c r="D108" s="156"/>
      <c r="E108" s="156"/>
    </row>
    <row r="109" spans="1:47" s="9" customFormat="1" ht="15.75">
      <c r="A109" s="111" t="s">
        <v>126</v>
      </c>
      <c r="B109" s="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 s="9" customFormat="1" ht="15">
      <c r="A110" s="51" t="s">
        <v>53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ht="15.75">
      <c r="A111" s="50" t="s">
        <v>119</v>
      </c>
    </row>
    <row r="112" ht="9.75" customHeight="1"/>
    <row r="113" spans="1:47" s="130" customFormat="1" ht="21" customHeight="1">
      <c r="A113" s="152" t="s">
        <v>120</v>
      </c>
      <c r="B113" s="152"/>
      <c r="C113" s="152"/>
      <c r="D113" s="152"/>
      <c r="E113" s="152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</row>
    <row r="114" spans="1:47" s="130" customFormat="1" ht="11.25" customHeight="1">
      <c r="A114" s="152" t="s">
        <v>121</v>
      </c>
      <c r="B114" s="152"/>
      <c r="C114" s="152"/>
      <c r="D114" s="152"/>
      <c r="E114" s="152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</row>
    <row r="115" spans="1:47" s="130" customFormat="1" ht="20.25" customHeight="1">
      <c r="A115" s="152" t="s">
        <v>122</v>
      </c>
      <c r="B115" s="152"/>
      <c r="C115" s="152"/>
      <c r="D115" s="152"/>
      <c r="E115" s="152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</row>
    <row r="116" spans="6:47" s="33" customFormat="1" ht="15.75"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</sheetData>
  <sheetProtection/>
  <mergeCells count="28">
    <mergeCell ref="B9:E9"/>
    <mergeCell ref="A113:E113"/>
    <mergeCell ref="A114:E114"/>
    <mergeCell ref="A115:E115"/>
    <mergeCell ref="A17:E17"/>
    <mergeCell ref="A25:E25"/>
    <mergeCell ref="A26:E26"/>
    <mergeCell ref="B105:E105"/>
    <mergeCell ref="B108:E108"/>
    <mergeCell ref="B106:E106"/>
    <mergeCell ref="B7:E7"/>
    <mergeCell ref="C1:E1"/>
    <mergeCell ref="C2:E2"/>
    <mergeCell ref="C3:E3"/>
    <mergeCell ref="C4:E4"/>
    <mergeCell ref="C5:E5"/>
    <mergeCell ref="F31:K31"/>
    <mergeCell ref="A18:E18"/>
    <mergeCell ref="A22:E22"/>
    <mergeCell ref="E28:E29"/>
    <mergeCell ref="A28:A29"/>
    <mergeCell ref="F25:I25"/>
    <mergeCell ref="B107:E107"/>
    <mergeCell ref="D11:E11"/>
    <mergeCell ref="B28:B29"/>
    <mergeCell ref="A20:E20"/>
    <mergeCell ref="C23:E23"/>
    <mergeCell ref="A16:E16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5" r:id="rId1"/>
  <headerFooter alignWithMargins="0">
    <oddFooter>&amp;R&amp;"Times New Roman Cyr,обычный\&amp;P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Shyler</cp:lastModifiedBy>
  <cp:lastPrinted>2017-01-12T13:25:55Z</cp:lastPrinted>
  <dcterms:created xsi:type="dcterms:W3CDTF">1999-07-07T07:42:48Z</dcterms:created>
  <dcterms:modified xsi:type="dcterms:W3CDTF">2018-01-30T18:20:06Z</dcterms:modified>
  <cp:category/>
  <cp:version/>
  <cp:contentType/>
  <cp:contentStatus/>
</cp:coreProperties>
</file>